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Jerome Daoust</author>
  </authors>
  <commentList>
    <comment ref="F11" authorId="0">
      <text>
        <r>
          <rPr>
            <b/>
            <sz val="10"/>
            <rFont val="Tahoma"/>
            <family val="0"/>
          </rPr>
          <t>Can add a protective band for boot abrasion.</t>
        </r>
        <r>
          <rPr>
            <sz val="10"/>
            <rFont val="Tahoma"/>
            <family val="0"/>
          </rPr>
          <t xml:space="preserve">
</t>
        </r>
      </text>
    </comment>
    <comment ref="M11" authorId="0">
      <text>
        <r>
          <rPr>
            <b/>
            <sz val="10"/>
            <rFont val="Tahoma"/>
            <family val="0"/>
          </rPr>
          <t>Scissor effect at bar hole ?</t>
        </r>
        <r>
          <rPr>
            <sz val="10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10"/>
            <rFont val="Tahoma"/>
            <family val="0"/>
          </rPr>
          <t>How to hold screw heads from rotating?</t>
        </r>
        <r>
          <rPr>
            <sz val="10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10"/>
            <rFont val="Tahoma"/>
            <family val="0"/>
          </rPr>
          <t>How to hold screw heads from rotating?</t>
        </r>
        <r>
          <rPr>
            <sz val="10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10"/>
            <rFont val="Tahoma"/>
            <family val="0"/>
          </rPr>
          <t>Full range of motion is a must-have requirement, here we just deal with looseness of the design.</t>
        </r>
        <r>
          <rPr>
            <sz val="10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10"/>
            <rFont val="Tahoma"/>
            <family val="0"/>
          </rPr>
          <t>This can be handled elsewhere.</t>
        </r>
        <r>
          <rPr>
            <sz val="10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10"/>
            <rFont val="Tahoma"/>
            <family val="0"/>
          </rPr>
          <t>Smaller OD than 5/8" will make it hard to find metal O-ring.
Maybe a washer can be used.</t>
        </r>
      </text>
    </comment>
    <comment ref="E11" authorId="0">
      <text>
        <r>
          <rPr>
            <b/>
            <sz val="10"/>
            <rFont val="Tahoma"/>
            <family val="0"/>
          </rPr>
          <t>Unlike the similar one, the boot will not step on the knot.
But line has less contact area with bungee if it rubs.</t>
        </r>
      </text>
    </comment>
    <comment ref="K8" authorId="0">
      <text>
        <r>
          <rPr>
            <b/>
            <sz val="8"/>
            <rFont val="Tahoma"/>
            <family val="0"/>
          </rPr>
          <t>Soft contact with fin.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boot unlikely to rub on semi-axial part of line.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Depends on availability of ring sizes.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Requires a safety knot to be sure it will not release.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0"/>
          </rPr>
          <t>Not a secure knot.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rFont val="Tahoma"/>
            <family val="0"/>
          </rPr>
          <t>Requires a safty knot to be sure.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OK to step on knot.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OK to step on external line.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We could use a spacer wall to ensure constant contact if shape is irregular.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Requires tools.
Bolts may rotate inside.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0"/>
          </rPr>
          <t>Positioning the line exit with a non-slip surface may become an issue.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Bad hole alignment will show.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<sst xmlns="http://schemas.openxmlformats.org/spreadsheetml/2006/main" count="37" uniqueCount="35">
  <si>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Simple_InOut</t>
  </si>
  <si>
    <t>Simple_InOutIn</t>
  </si>
  <si>
    <t>Through_Bushing_External</t>
  </si>
  <si>
    <t>Pincher</t>
  </si>
  <si>
    <t>Ring_LocationHole</t>
  </si>
  <si>
    <t>BuntlineHitch</t>
  </si>
  <si>
    <t>Through_Bushing_Internal_OutAxis</t>
  </si>
  <si>
    <t>Plate_XLock</t>
  </si>
  <si>
    <t>Criterion</t>
  </si>
  <si>
    <t>Low mass</t>
  </si>
  <si>
    <t>Easy to fabricate</t>
  </si>
  <si>
    <t>Easy to adjust bar spacing</t>
  </si>
  <si>
    <t>Simple_In</t>
  </si>
  <si>
    <t>Load line has low friction exposure (hole slip, bungee, boot)</t>
  </si>
  <si>
    <t>Sufficient strength</t>
  </si>
  <si>
    <t>Must-have</t>
  </si>
  <si>
    <t>Flexible line upon exit to follow fin's range of motion.</t>
  </si>
  <si>
    <t>Allow fin range of motion</t>
  </si>
  <si>
    <t>Line exit must be fixed axially and in rotation</t>
  </si>
  <si>
    <t>Leg protection from rigid end fins</t>
  </si>
  <si>
    <t>Low storage bulk: Nothing adding to gap between bars.</t>
  </si>
  <si>
    <t>Line exit close to bar end for shorter bar (ignoring mass)</t>
  </si>
  <si>
    <t>No body/gear hazard from hard protuberances</t>
  </si>
  <si>
    <t>Score (%)</t>
  </si>
  <si>
    <t>Picture</t>
  </si>
  <si>
    <t>Description</t>
  </si>
  <si>
    <t>Simple_InOutIn_2</t>
  </si>
  <si>
    <t>Simple_InOut_2</t>
  </si>
  <si>
    <t>No hindrance to folding fin flat onto bar at 90º from line exit (avoid bending crush)</t>
  </si>
  <si>
    <t>Line exit location will not require adjustment</t>
  </si>
  <si>
    <t>Line can not come undone (good knot)</t>
  </si>
  <si>
    <t>Value (0-10)</t>
  </si>
  <si>
    <t>Refurbish ability (easy to replace the line, avoid captive internal knots)</t>
  </si>
  <si>
    <t>Clean external look (avoid visible knots)</t>
  </si>
  <si>
    <t>Scalable design (bar OD/ID can be reduced)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</si>
</sst>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8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5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1" fontId="9" fillId="0" borderId="0" xfId="21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1" fillId="0" borderId="0" xfId="20" applyAlignment="1">
      <alignment/>
    </xf>
    <xf numFmtId="0" fontId="4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69" fontId="5" fillId="0" borderId="0" xfId="0" applyNumberFormat="1" applyFont="1" applyAlignment="1">
      <alignment/>
    </xf>
    <xf numFmtId="169" fontId="5" fillId="5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3</xdr:col>
      <xdr:colOff>809625</xdr:colOff>
      <xdr:row>1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5810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</xdr:row>
      <xdr:rowOff>28575</xdr:rowOff>
    </xdr:from>
    <xdr:to>
      <xdr:col>5</xdr:col>
      <xdr:colOff>809625</xdr:colOff>
      <xdr:row>1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59055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762000</xdr:colOff>
      <xdr:row>1</xdr:row>
      <xdr:rowOff>809625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561975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809625</xdr:colOff>
      <xdr:row>1</xdr:row>
      <xdr:rowOff>542925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56197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809625</xdr:colOff>
      <xdr:row>1</xdr:row>
      <xdr:rowOff>809625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82050" y="5619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809625</xdr:colOff>
      <xdr:row>1</xdr:row>
      <xdr:rowOff>809625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48825" y="5619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809625</xdr:colOff>
      <xdr:row>1</xdr:row>
      <xdr:rowOff>809625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15600" y="5619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742950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47850" y="561975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723900</xdr:colOff>
      <xdr:row>1</xdr:row>
      <xdr:rowOff>809625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81400" y="56197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866775</xdr:colOff>
      <xdr:row>1</xdr:row>
      <xdr:rowOff>809625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14950" y="561975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609600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47850" y="5619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714375</xdr:colOff>
      <xdr:row>1</xdr:row>
      <xdr:rowOff>790575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561975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5_11_06_1stStep_Knot_Simple_InOut_SameSection.jpg" TargetMode="External" /><Relationship Id="rId2" Type="http://schemas.openxmlformats.org/officeDocument/2006/relationships/hyperlink" Target="2005_11_06_1stStep_Knot_Ring_LocationHole.jpg" TargetMode="External" /><Relationship Id="rId3" Type="http://schemas.openxmlformats.org/officeDocument/2006/relationships/hyperlink" Target="http://www.realknots.com/knots/hitches.htm#buntline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E3" sqref="E3"/>
    </sheetView>
  </sheetViews>
  <sheetFormatPr defaultColWidth="9.140625" defaultRowHeight="12.75"/>
  <cols>
    <col min="1" max="1" width="20.57421875" style="1" customWidth="1"/>
    <col min="2" max="2" width="7.140625" style="2" bestFit="1" customWidth="1"/>
    <col min="3" max="13" width="13.00390625" style="2" customWidth="1"/>
    <col min="14" max="14" width="33.57421875" style="2" customWidth="1"/>
    <col min="15" max="25" width="6.140625" style="2" customWidth="1"/>
    <col min="26" max="16384" width="9.140625" style="2" customWidth="1"/>
  </cols>
  <sheetData>
    <row r="1" spans="1:25" s="1" customFormat="1" ht="44.25" customHeight="1">
      <c r="A1" s="1" t="s">
        <v>8</v>
      </c>
      <c r="B1" s="1" t="s">
        <v>31</v>
      </c>
      <c r="C1" s="24" t="s">
        <v>12</v>
      </c>
      <c r="D1" s="24" t="s">
        <v>0</v>
      </c>
      <c r="E1" s="24" t="s">
        <v>27</v>
      </c>
      <c r="F1" s="24" t="s">
        <v>1</v>
      </c>
      <c r="G1" s="24" t="s">
        <v>26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24" t="s">
        <v>7</v>
      </c>
      <c r="O1" s="11" t="str">
        <f aca="true" t="shared" si="0" ref="O1:Y1">C1</f>
        <v>Simple_In</v>
      </c>
      <c r="P1" s="11" t="str">
        <f t="shared" si="0"/>
        <v>Simple_InOut</v>
      </c>
      <c r="Q1" s="11" t="str">
        <f t="shared" si="0"/>
        <v>Simple_InOut_2</v>
      </c>
      <c r="R1" s="11" t="str">
        <f t="shared" si="0"/>
        <v>Simple_InOutIn</v>
      </c>
      <c r="S1" s="11" t="str">
        <f t="shared" si="0"/>
        <v>Simple_InOutIn_2</v>
      </c>
      <c r="T1" s="11" t="str">
        <f t="shared" si="0"/>
        <v>Through_Bushing_External</v>
      </c>
      <c r="U1" s="11" t="str">
        <f t="shared" si="0"/>
        <v>Pincher</v>
      </c>
      <c r="V1" s="11" t="str">
        <f t="shared" si="0"/>
        <v>Ring_LocationHole</v>
      </c>
      <c r="W1" s="11" t="str">
        <f t="shared" si="0"/>
        <v>BuntlineHitch</v>
      </c>
      <c r="X1" s="11" t="str">
        <f t="shared" si="0"/>
        <v>Through_Bushing_Internal_OutAxis</v>
      </c>
      <c r="Y1" s="11" t="str">
        <f t="shared" si="0"/>
        <v>Plate_XLock</v>
      </c>
    </row>
    <row r="2" spans="1:5" ht="63.75" customHeight="1">
      <c r="A2" s="13"/>
      <c r="B2" s="12"/>
      <c r="E2" s="20"/>
    </row>
    <row r="3" spans="1:11" ht="16.5" customHeight="1">
      <c r="A3" s="18" t="s">
        <v>24</v>
      </c>
      <c r="B3" s="12"/>
      <c r="E3" s="19" t="s">
        <v>24</v>
      </c>
      <c r="J3" s="19" t="s">
        <v>24</v>
      </c>
      <c r="K3" s="19" t="s">
        <v>25</v>
      </c>
    </row>
    <row r="4" spans="1:25" ht="15.75">
      <c r="A4" s="1" t="s">
        <v>9</v>
      </c>
      <c r="B4" s="27">
        <v>3</v>
      </c>
      <c r="C4" s="5">
        <v>10</v>
      </c>
      <c r="D4" s="6">
        <v>10</v>
      </c>
      <c r="E4" s="21">
        <f aca="true" t="shared" si="1" ref="E4:E10">D4</f>
        <v>10</v>
      </c>
      <c r="F4" s="6">
        <v>10</v>
      </c>
      <c r="G4" s="21">
        <f>F4</f>
        <v>10</v>
      </c>
      <c r="H4" s="4">
        <v>8</v>
      </c>
      <c r="I4" s="4">
        <v>4</v>
      </c>
      <c r="J4" s="4">
        <v>3</v>
      </c>
      <c r="K4" s="4">
        <v>8</v>
      </c>
      <c r="L4" s="4">
        <v>8</v>
      </c>
      <c r="M4" s="7">
        <v>0</v>
      </c>
      <c r="O4" s="16">
        <f aca="true" t="shared" si="2" ref="O4:O17">$B4*C4</f>
        <v>30</v>
      </c>
      <c r="P4" s="16">
        <f aca="true" t="shared" si="3" ref="P4:P17">$B4*D4</f>
        <v>30</v>
      </c>
      <c r="Q4" s="16">
        <f aca="true" t="shared" si="4" ref="Q4:Q17">$B4*E4</f>
        <v>30</v>
      </c>
      <c r="R4" s="16">
        <f aca="true" t="shared" si="5" ref="R4:R17">$B4*F4</f>
        <v>30</v>
      </c>
      <c r="S4" s="16">
        <f aca="true" t="shared" si="6" ref="S4:S17">$B4*G4</f>
        <v>30</v>
      </c>
      <c r="T4" s="16">
        <f aca="true" t="shared" si="7" ref="T4:T17">$B4*H4</f>
        <v>24</v>
      </c>
      <c r="U4" s="16">
        <f aca="true" t="shared" si="8" ref="U4:U17">$B4*I4</f>
        <v>12</v>
      </c>
      <c r="V4" s="16">
        <f aca="true" t="shared" si="9" ref="V4:V17">$B4*J4</f>
        <v>9</v>
      </c>
      <c r="W4" s="16">
        <f aca="true" t="shared" si="10" ref="W4:W17">$B4*K4</f>
        <v>24</v>
      </c>
      <c r="X4" s="16">
        <f aca="true" t="shared" si="11" ref="X4:X17">$B4*L4</f>
        <v>24</v>
      </c>
      <c r="Y4" s="16">
        <f aca="true" t="shared" si="12" ref="Y4:Y17">$B4*M4</f>
        <v>0</v>
      </c>
    </row>
    <row r="5" spans="1:25" ht="38.25">
      <c r="A5" s="3" t="s">
        <v>21</v>
      </c>
      <c r="B5" s="27">
        <v>0.5</v>
      </c>
      <c r="C5" s="5">
        <v>10</v>
      </c>
      <c r="D5" s="6">
        <v>10</v>
      </c>
      <c r="E5" s="21">
        <f t="shared" si="1"/>
        <v>10</v>
      </c>
      <c r="F5" s="6">
        <v>10</v>
      </c>
      <c r="G5" s="21">
        <f aca="true" t="shared" si="13" ref="G5:G10">F5</f>
        <v>10</v>
      </c>
      <c r="H5" s="6">
        <v>10</v>
      </c>
      <c r="I5" s="7">
        <v>0</v>
      </c>
      <c r="J5" s="10">
        <v>6</v>
      </c>
      <c r="K5" s="10">
        <v>6</v>
      </c>
      <c r="L5" s="6">
        <v>10</v>
      </c>
      <c r="M5" s="10">
        <v>6</v>
      </c>
      <c r="O5" s="16">
        <f t="shared" si="2"/>
        <v>5</v>
      </c>
      <c r="P5" s="16">
        <f t="shared" si="3"/>
        <v>5</v>
      </c>
      <c r="Q5" s="16">
        <f t="shared" si="4"/>
        <v>5</v>
      </c>
      <c r="R5" s="16">
        <f t="shared" si="5"/>
        <v>5</v>
      </c>
      <c r="S5" s="16">
        <f t="shared" si="6"/>
        <v>5</v>
      </c>
      <c r="T5" s="16">
        <f t="shared" si="7"/>
        <v>5</v>
      </c>
      <c r="U5" s="16">
        <f t="shared" si="8"/>
        <v>0</v>
      </c>
      <c r="V5" s="16">
        <f t="shared" si="9"/>
        <v>3</v>
      </c>
      <c r="W5" s="16">
        <f t="shared" si="10"/>
        <v>3</v>
      </c>
      <c r="X5" s="16">
        <f t="shared" si="11"/>
        <v>5</v>
      </c>
      <c r="Y5" s="16">
        <f t="shared" si="12"/>
        <v>3</v>
      </c>
    </row>
    <row r="6" spans="1:25" ht="38.25">
      <c r="A6" s="3" t="s">
        <v>20</v>
      </c>
      <c r="B6" s="27">
        <v>0.2</v>
      </c>
      <c r="C6" s="5">
        <v>10</v>
      </c>
      <c r="D6" s="6">
        <v>10</v>
      </c>
      <c r="E6" s="21">
        <f t="shared" si="1"/>
        <v>10</v>
      </c>
      <c r="F6" s="6">
        <v>10</v>
      </c>
      <c r="G6" s="21">
        <f t="shared" si="13"/>
        <v>10</v>
      </c>
      <c r="H6" s="10">
        <v>4</v>
      </c>
      <c r="I6" s="10">
        <v>6</v>
      </c>
      <c r="J6" s="10">
        <v>4</v>
      </c>
      <c r="K6" s="10">
        <v>4</v>
      </c>
      <c r="L6" s="6">
        <v>10</v>
      </c>
      <c r="M6" s="7">
        <v>0</v>
      </c>
      <c r="O6" s="16">
        <f t="shared" si="2"/>
        <v>2</v>
      </c>
      <c r="P6" s="16">
        <f t="shared" si="3"/>
        <v>2</v>
      </c>
      <c r="Q6" s="16">
        <f t="shared" si="4"/>
        <v>2</v>
      </c>
      <c r="R6" s="16">
        <f t="shared" si="5"/>
        <v>2</v>
      </c>
      <c r="S6" s="16">
        <f t="shared" si="6"/>
        <v>2</v>
      </c>
      <c r="T6" s="16">
        <f t="shared" si="7"/>
        <v>0.8</v>
      </c>
      <c r="U6" s="16">
        <f t="shared" si="8"/>
        <v>1.2000000000000002</v>
      </c>
      <c r="V6" s="16">
        <f t="shared" si="9"/>
        <v>0.8</v>
      </c>
      <c r="W6" s="16">
        <f t="shared" si="10"/>
        <v>0.8</v>
      </c>
      <c r="X6" s="16">
        <f t="shared" si="11"/>
        <v>2</v>
      </c>
      <c r="Y6" s="16">
        <f t="shared" si="12"/>
        <v>0</v>
      </c>
    </row>
    <row r="7" spans="1:25" ht="27.75" customHeight="1">
      <c r="A7" s="3" t="s">
        <v>22</v>
      </c>
      <c r="B7" s="27">
        <v>7.5</v>
      </c>
      <c r="C7" s="5">
        <v>10</v>
      </c>
      <c r="D7" s="6">
        <v>10</v>
      </c>
      <c r="E7" s="21">
        <f t="shared" si="1"/>
        <v>10</v>
      </c>
      <c r="F7" s="6">
        <v>10</v>
      </c>
      <c r="G7" s="21">
        <f t="shared" si="13"/>
        <v>10</v>
      </c>
      <c r="H7" s="6">
        <v>10</v>
      </c>
      <c r="I7" s="7">
        <v>0</v>
      </c>
      <c r="J7" s="10">
        <v>9</v>
      </c>
      <c r="K7" s="10">
        <v>9</v>
      </c>
      <c r="L7" s="6">
        <v>10</v>
      </c>
      <c r="M7" s="7">
        <v>0</v>
      </c>
      <c r="O7" s="16">
        <f t="shared" si="2"/>
        <v>75</v>
      </c>
      <c r="P7" s="16">
        <f t="shared" si="3"/>
        <v>75</v>
      </c>
      <c r="Q7" s="16">
        <f t="shared" si="4"/>
        <v>75</v>
      </c>
      <c r="R7" s="16">
        <f t="shared" si="5"/>
        <v>75</v>
      </c>
      <c r="S7" s="16">
        <f t="shared" si="6"/>
        <v>75</v>
      </c>
      <c r="T7" s="16">
        <f t="shared" si="7"/>
        <v>75</v>
      </c>
      <c r="U7" s="16">
        <f t="shared" si="8"/>
        <v>0</v>
      </c>
      <c r="V7" s="16">
        <f t="shared" si="9"/>
        <v>67.5</v>
      </c>
      <c r="W7" s="16">
        <f t="shared" si="10"/>
        <v>67.5</v>
      </c>
      <c r="X7" s="16">
        <f t="shared" si="11"/>
        <v>75</v>
      </c>
      <c r="Y7" s="16">
        <f t="shared" si="12"/>
        <v>0</v>
      </c>
    </row>
    <row r="8" spans="1:25" ht="63.75">
      <c r="A8" s="3" t="s">
        <v>28</v>
      </c>
      <c r="B8" s="29">
        <v>8</v>
      </c>
      <c r="C8" s="5">
        <v>10</v>
      </c>
      <c r="D8" s="6">
        <v>10</v>
      </c>
      <c r="E8" s="21">
        <f t="shared" si="1"/>
        <v>10</v>
      </c>
      <c r="F8" s="6">
        <v>10</v>
      </c>
      <c r="G8" s="21">
        <f t="shared" si="13"/>
        <v>10</v>
      </c>
      <c r="H8" s="7">
        <v>0</v>
      </c>
      <c r="I8" s="6">
        <v>10</v>
      </c>
      <c r="J8" s="7">
        <v>0</v>
      </c>
      <c r="K8" s="10">
        <v>3</v>
      </c>
      <c r="L8" s="6">
        <v>10</v>
      </c>
      <c r="M8" s="7">
        <v>0</v>
      </c>
      <c r="O8" s="16">
        <f t="shared" si="2"/>
        <v>80</v>
      </c>
      <c r="P8" s="16">
        <f t="shared" si="3"/>
        <v>80</v>
      </c>
      <c r="Q8" s="16">
        <f t="shared" si="4"/>
        <v>80</v>
      </c>
      <c r="R8" s="16">
        <f t="shared" si="5"/>
        <v>80</v>
      </c>
      <c r="S8" s="16">
        <f t="shared" si="6"/>
        <v>80</v>
      </c>
      <c r="T8" s="16">
        <f t="shared" si="7"/>
        <v>0</v>
      </c>
      <c r="U8" s="16">
        <f t="shared" si="8"/>
        <v>80</v>
      </c>
      <c r="V8" s="16">
        <f t="shared" si="9"/>
        <v>0</v>
      </c>
      <c r="W8" s="16">
        <f t="shared" si="10"/>
        <v>24</v>
      </c>
      <c r="X8" s="16">
        <f t="shared" si="11"/>
        <v>80</v>
      </c>
      <c r="Y8" s="16">
        <f t="shared" si="12"/>
        <v>0</v>
      </c>
    </row>
    <row r="9" spans="1:25" ht="38.25">
      <c r="A9" s="3" t="s">
        <v>16</v>
      </c>
      <c r="B9" s="27">
        <v>0.5</v>
      </c>
      <c r="C9" s="5">
        <v>10</v>
      </c>
      <c r="D9" s="6">
        <v>10</v>
      </c>
      <c r="E9" s="21">
        <f t="shared" si="1"/>
        <v>10</v>
      </c>
      <c r="F9" s="6">
        <v>10</v>
      </c>
      <c r="G9" s="21">
        <f t="shared" si="13"/>
        <v>10</v>
      </c>
      <c r="H9" s="4">
        <v>8</v>
      </c>
      <c r="I9" s="4">
        <v>8</v>
      </c>
      <c r="J9" s="4">
        <v>8</v>
      </c>
      <c r="K9" s="4">
        <v>7</v>
      </c>
      <c r="L9" s="6">
        <v>10</v>
      </c>
      <c r="M9" s="7">
        <v>0</v>
      </c>
      <c r="O9" s="16">
        <f t="shared" si="2"/>
        <v>5</v>
      </c>
      <c r="P9" s="16">
        <f t="shared" si="3"/>
        <v>5</v>
      </c>
      <c r="Q9" s="16">
        <f t="shared" si="4"/>
        <v>5</v>
      </c>
      <c r="R9" s="16">
        <f t="shared" si="5"/>
        <v>5</v>
      </c>
      <c r="S9" s="16">
        <f t="shared" si="6"/>
        <v>5</v>
      </c>
      <c r="T9" s="16">
        <f t="shared" si="7"/>
        <v>4</v>
      </c>
      <c r="U9" s="16">
        <f t="shared" si="8"/>
        <v>4</v>
      </c>
      <c r="V9" s="16">
        <f t="shared" si="9"/>
        <v>4</v>
      </c>
      <c r="W9" s="16">
        <f t="shared" si="10"/>
        <v>3.5</v>
      </c>
      <c r="X9" s="16">
        <f t="shared" si="11"/>
        <v>5</v>
      </c>
      <c r="Y9" s="16">
        <f t="shared" si="12"/>
        <v>0</v>
      </c>
    </row>
    <row r="10" spans="1:25" ht="25.5">
      <c r="A10" s="3" t="s">
        <v>33</v>
      </c>
      <c r="B10" s="27">
        <v>3</v>
      </c>
      <c r="C10" s="5">
        <v>10</v>
      </c>
      <c r="D10" s="4">
        <v>4</v>
      </c>
      <c r="E10" s="17">
        <f t="shared" si="1"/>
        <v>4</v>
      </c>
      <c r="F10" s="4">
        <v>6</v>
      </c>
      <c r="G10" s="26">
        <f t="shared" si="13"/>
        <v>6</v>
      </c>
      <c r="H10" s="4">
        <v>5</v>
      </c>
      <c r="I10" s="7">
        <v>0</v>
      </c>
      <c r="J10" s="4">
        <v>2</v>
      </c>
      <c r="K10" s="4">
        <v>2</v>
      </c>
      <c r="L10" s="4">
        <v>2</v>
      </c>
      <c r="M10" s="7">
        <v>0</v>
      </c>
      <c r="O10" s="16">
        <f t="shared" si="2"/>
        <v>30</v>
      </c>
      <c r="P10" s="16">
        <f t="shared" si="3"/>
        <v>12</v>
      </c>
      <c r="Q10" s="16">
        <f t="shared" si="4"/>
        <v>12</v>
      </c>
      <c r="R10" s="16">
        <f t="shared" si="5"/>
        <v>18</v>
      </c>
      <c r="S10" s="16">
        <f t="shared" si="6"/>
        <v>18</v>
      </c>
      <c r="T10" s="16">
        <f t="shared" si="7"/>
        <v>15</v>
      </c>
      <c r="U10" s="16">
        <f t="shared" si="8"/>
        <v>0</v>
      </c>
      <c r="V10" s="16">
        <f t="shared" si="9"/>
        <v>6</v>
      </c>
      <c r="W10" s="16">
        <f t="shared" si="10"/>
        <v>6</v>
      </c>
      <c r="X10" s="16">
        <f t="shared" si="11"/>
        <v>6</v>
      </c>
      <c r="Y10" s="16">
        <f t="shared" si="12"/>
        <v>0</v>
      </c>
    </row>
    <row r="11" spans="1:25" ht="50.25" customHeight="1">
      <c r="A11" s="3" t="s">
        <v>13</v>
      </c>
      <c r="B11" s="28">
        <v>10</v>
      </c>
      <c r="C11" s="8">
        <v>0</v>
      </c>
      <c r="D11" s="4">
        <v>7</v>
      </c>
      <c r="E11" s="26">
        <f>D11+0.5</f>
        <v>7.5</v>
      </c>
      <c r="F11" s="4">
        <v>3.5</v>
      </c>
      <c r="G11" s="10">
        <v>5</v>
      </c>
      <c r="H11" s="4">
        <v>2</v>
      </c>
      <c r="I11" s="4">
        <v>9</v>
      </c>
      <c r="J11" s="4">
        <v>9</v>
      </c>
      <c r="K11" s="6">
        <v>10</v>
      </c>
      <c r="L11" s="4">
        <v>4</v>
      </c>
      <c r="M11" s="4">
        <v>6</v>
      </c>
      <c r="O11" s="16">
        <f t="shared" si="2"/>
        <v>0</v>
      </c>
      <c r="P11" s="16">
        <f t="shared" si="3"/>
        <v>70</v>
      </c>
      <c r="Q11" s="16">
        <f t="shared" si="4"/>
        <v>75</v>
      </c>
      <c r="R11" s="16">
        <f t="shared" si="5"/>
        <v>35</v>
      </c>
      <c r="S11" s="16">
        <f t="shared" si="6"/>
        <v>50</v>
      </c>
      <c r="T11" s="16">
        <f t="shared" si="7"/>
        <v>20</v>
      </c>
      <c r="U11" s="16">
        <f t="shared" si="8"/>
        <v>90</v>
      </c>
      <c r="V11" s="16">
        <f t="shared" si="9"/>
        <v>90</v>
      </c>
      <c r="W11" s="16">
        <f t="shared" si="10"/>
        <v>100</v>
      </c>
      <c r="X11" s="16">
        <f t="shared" si="11"/>
        <v>40</v>
      </c>
      <c r="Y11" s="16">
        <f t="shared" si="12"/>
        <v>60</v>
      </c>
    </row>
    <row r="12" spans="1:25" ht="15.75">
      <c r="A12" s="3" t="s">
        <v>10</v>
      </c>
      <c r="B12" s="27">
        <v>2.5</v>
      </c>
      <c r="C12" s="25">
        <v>8</v>
      </c>
      <c r="D12" s="4">
        <v>7</v>
      </c>
      <c r="E12" s="17">
        <f>D12</f>
        <v>7</v>
      </c>
      <c r="F12" s="4">
        <v>6</v>
      </c>
      <c r="G12" s="26">
        <f>F12</f>
        <v>6</v>
      </c>
      <c r="H12" s="4">
        <v>7</v>
      </c>
      <c r="I12" s="4">
        <v>2</v>
      </c>
      <c r="J12" s="6">
        <v>10</v>
      </c>
      <c r="K12" s="10">
        <v>8</v>
      </c>
      <c r="L12" s="4">
        <v>8</v>
      </c>
      <c r="M12" s="7">
        <v>0</v>
      </c>
      <c r="O12" s="16">
        <f t="shared" si="2"/>
        <v>20</v>
      </c>
      <c r="P12" s="16">
        <f t="shared" si="3"/>
        <v>17.5</v>
      </c>
      <c r="Q12" s="16">
        <f t="shared" si="4"/>
        <v>17.5</v>
      </c>
      <c r="R12" s="16">
        <f t="shared" si="5"/>
        <v>15</v>
      </c>
      <c r="S12" s="16">
        <f t="shared" si="6"/>
        <v>15</v>
      </c>
      <c r="T12" s="16">
        <f t="shared" si="7"/>
        <v>17.5</v>
      </c>
      <c r="U12" s="16">
        <f t="shared" si="8"/>
        <v>5</v>
      </c>
      <c r="V12" s="16">
        <f t="shared" si="9"/>
        <v>25</v>
      </c>
      <c r="W12" s="16">
        <f t="shared" si="10"/>
        <v>20</v>
      </c>
      <c r="X12" s="16">
        <f t="shared" si="11"/>
        <v>20</v>
      </c>
      <c r="Y12" s="16">
        <f t="shared" si="12"/>
        <v>0</v>
      </c>
    </row>
    <row r="13" spans="1:25" ht="25.5">
      <c r="A13" s="3" t="s">
        <v>11</v>
      </c>
      <c r="B13" s="27">
        <v>0.2</v>
      </c>
      <c r="C13" s="8">
        <v>0</v>
      </c>
      <c r="D13" s="7">
        <v>0</v>
      </c>
      <c r="E13" s="22">
        <f>D13</f>
        <v>0</v>
      </c>
      <c r="F13" s="7">
        <v>0</v>
      </c>
      <c r="G13" s="22">
        <f>F13</f>
        <v>0</v>
      </c>
      <c r="H13" s="7">
        <v>0</v>
      </c>
      <c r="I13" s="4">
        <v>2</v>
      </c>
      <c r="J13" s="4">
        <v>5</v>
      </c>
      <c r="K13" s="4">
        <v>5</v>
      </c>
      <c r="L13" s="7">
        <v>0</v>
      </c>
      <c r="M13" s="6">
        <v>10</v>
      </c>
      <c r="O13" s="16">
        <f t="shared" si="2"/>
        <v>0</v>
      </c>
      <c r="P13" s="16">
        <f t="shared" si="3"/>
        <v>0</v>
      </c>
      <c r="Q13" s="16">
        <f t="shared" si="4"/>
        <v>0</v>
      </c>
      <c r="R13" s="16">
        <f t="shared" si="5"/>
        <v>0</v>
      </c>
      <c r="S13" s="16">
        <f t="shared" si="6"/>
        <v>0</v>
      </c>
      <c r="T13" s="16">
        <f t="shared" si="7"/>
        <v>0</v>
      </c>
      <c r="U13" s="16">
        <f t="shared" si="8"/>
        <v>0.4</v>
      </c>
      <c r="V13" s="16">
        <f t="shared" si="9"/>
        <v>1</v>
      </c>
      <c r="W13" s="16">
        <f t="shared" si="10"/>
        <v>1</v>
      </c>
      <c r="X13" s="16">
        <f t="shared" si="11"/>
        <v>0</v>
      </c>
      <c r="Y13" s="16">
        <f t="shared" si="12"/>
        <v>2</v>
      </c>
    </row>
    <row r="14" spans="1:25" ht="51">
      <c r="A14" s="3" t="s">
        <v>32</v>
      </c>
      <c r="B14" s="27">
        <v>5</v>
      </c>
      <c r="C14" s="8">
        <v>0</v>
      </c>
      <c r="D14" s="10">
        <v>7</v>
      </c>
      <c r="E14" s="10">
        <v>7</v>
      </c>
      <c r="F14" s="10">
        <v>1</v>
      </c>
      <c r="G14" s="10">
        <v>1</v>
      </c>
      <c r="H14" s="10">
        <v>2</v>
      </c>
      <c r="I14" s="10">
        <v>8</v>
      </c>
      <c r="J14" s="10">
        <v>8</v>
      </c>
      <c r="K14" s="6">
        <v>10</v>
      </c>
      <c r="L14" s="10">
        <v>7</v>
      </c>
      <c r="M14" s="6">
        <v>10</v>
      </c>
      <c r="O14" s="16">
        <f t="shared" si="2"/>
        <v>0</v>
      </c>
      <c r="P14" s="16">
        <f t="shared" si="3"/>
        <v>35</v>
      </c>
      <c r="Q14" s="16">
        <f t="shared" si="4"/>
        <v>35</v>
      </c>
      <c r="R14" s="16">
        <f t="shared" si="5"/>
        <v>5</v>
      </c>
      <c r="S14" s="16">
        <f t="shared" si="6"/>
        <v>5</v>
      </c>
      <c r="T14" s="16">
        <f t="shared" si="7"/>
        <v>10</v>
      </c>
      <c r="U14" s="16">
        <f t="shared" si="8"/>
        <v>40</v>
      </c>
      <c r="V14" s="16">
        <f t="shared" si="9"/>
        <v>40</v>
      </c>
      <c r="W14" s="16">
        <f t="shared" si="10"/>
        <v>50</v>
      </c>
      <c r="X14" s="16">
        <f t="shared" si="11"/>
        <v>35</v>
      </c>
      <c r="Y14" s="16">
        <f t="shared" si="12"/>
        <v>50</v>
      </c>
    </row>
    <row r="15" spans="1:25" ht="38.25">
      <c r="A15" s="3" t="s">
        <v>29</v>
      </c>
      <c r="B15" s="27">
        <v>5</v>
      </c>
      <c r="C15" s="5">
        <v>10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10">
        <v>9</v>
      </c>
      <c r="J15" s="10">
        <v>9</v>
      </c>
      <c r="K15" s="7">
        <v>0</v>
      </c>
      <c r="L15" s="5">
        <v>10</v>
      </c>
      <c r="M15" s="10">
        <v>9</v>
      </c>
      <c r="O15" s="16">
        <f t="shared" si="2"/>
        <v>50</v>
      </c>
      <c r="P15" s="16">
        <f t="shared" si="3"/>
        <v>50</v>
      </c>
      <c r="Q15" s="16">
        <f t="shared" si="4"/>
        <v>50</v>
      </c>
      <c r="R15" s="16">
        <f t="shared" si="5"/>
        <v>50</v>
      </c>
      <c r="S15" s="16">
        <f t="shared" si="6"/>
        <v>50</v>
      </c>
      <c r="T15" s="16">
        <f t="shared" si="7"/>
        <v>50</v>
      </c>
      <c r="U15" s="16">
        <f t="shared" si="8"/>
        <v>45</v>
      </c>
      <c r="V15" s="16">
        <f t="shared" si="9"/>
        <v>45</v>
      </c>
      <c r="W15" s="16">
        <f t="shared" si="10"/>
        <v>0</v>
      </c>
      <c r="X15" s="16">
        <f t="shared" si="11"/>
        <v>50</v>
      </c>
      <c r="Y15" s="16">
        <f t="shared" si="12"/>
        <v>45</v>
      </c>
    </row>
    <row r="16" spans="1:25" ht="25.5">
      <c r="A16" s="3" t="s">
        <v>30</v>
      </c>
      <c r="B16" s="27">
        <v>6</v>
      </c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10">
        <v>2</v>
      </c>
      <c r="J16" s="5">
        <v>10</v>
      </c>
      <c r="K16" s="7">
        <v>0</v>
      </c>
      <c r="L16" s="5">
        <v>10</v>
      </c>
      <c r="M16" s="10">
        <v>5</v>
      </c>
      <c r="O16" s="16">
        <f>$B16*C16</f>
        <v>60</v>
      </c>
      <c r="P16" s="16">
        <f t="shared" si="3"/>
        <v>60</v>
      </c>
      <c r="Q16" s="16">
        <f t="shared" si="4"/>
        <v>60</v>
      </c>
      <c r="R16" s="16">
        <f t="shared" si="5"/>
        <v>60</v>
      </c>
      <c r="S16" s="16">
        <f t="shared" si="6"/>
        <v>60</v>
      </c>
      <c r="T16" s="16">
        <f t="shared" si="7"/>
        <v>60</v>
      </c>
      <c r="U16" s="16">
        <f t="shared" si="8"/>
        <v>12</v>
      </c>
      <c r="V16" s="16">
        <f t="shared" si="9"/>
        <v>60</v>
      </c>
      <c r="W16" s="16">
        <f t="shared" si="10"/>
        <v>0</v>
      </c>
      <c r="X16" s="16">
        <f t="shared" si="11"/>
        <v>60</v>
      </c>
      <c r="Y16" s="16">
        <f t="shared" si="12"/>
        <v>30</v>
      </c>
    </row>
    <row r="17" spans="1:25" ht="38.25">
      <c r="A17" s="3" t="s">
        <v>34</v>
      </c>
      <c r="B17" s="27">
        <v>5</v>
      </c>
      <c r="C17" s="8">
        <v>0</v>
      </c>
      <c r="D17" s="4">
        <v>5</v>
      </c>
      <c r="E17" s="17">
        <f>D17</f>
        <v>5</v>
      </c>
      <c r="F17" s="4">
        <v>3</v>
      </c>
      <c r="G17" s="26">
        <f>F17</f>
        <v>3</v>
      </c>
      <c r="H17" s="4">
        <v>2</v>
      </c>
      <c r="I17" s="4">
        <v>5</v>
      </c>
      <c r="J17" s="4">
        <v>8</v>
      </c>
      <c r="K17" s="6">
        <v>10</v>
      </c>
      <c r="L17" s="4">
        <v>2</v>
      </c>
      <c r="M17" s="10">
        <v>8</v>
      </c>
      <c r="O17" s="16">
        <f t="shared" si="2"/>
        <v>0</v>
      </c>
      <c r="P17" s="16">
        <f t="shared" si="3"/>
        <v>25</v>
      </c>
      <c r="Q17" s="16">
        <f t="shared" si="4"/>
        <v>25</v>
      </c>
      <c r="R17" s="16">
        <f t="shared" si="5"/>
        <v>15</v>
      </c>
      <c r="S17" s="16">
        <f t="shared" si="6"/>
        <v>15</v>
      </c>
      <c r="T17" s="16">
        <f t="shared" si="7"/>
        <v>10</v>
      </c>
      <c r="U17" s="16">
        <f t="shared" si="8"/>
        <v>25</v>
      </c>
      <c r="V17" s="16">
        <f t="shared" si="9"/>
        <v>40</v>
      </c>
      <c r="W17" s="16">
        <f t="shared" si="10"/>
        <v>50</v>
      </c>
      <c r="X17" s="16">
        <f t="shared" si="11"/>
        <v>10</v>
      </c>
      <c r="Y17" s="16">
        <f t="shared" si="12"/>
        <v>40</v>
      </c>
    </row>
    <row r="18" spans="1:25" ht="18.75">
      <c r="A18" s="14" t="s">
        <v>23</v>
      </c>
      <c r="B18" s="12"/>
      <c r="C18" s="15">
        <f aca="true" t="shared" si="14" ref="C18:M18">O18/MAX($O$18:$Y$18)*100</f>
        <v>75.71580063626723</v>
      </c>
      <c r="D18" s="15">
        <f t="shared" si="14"/>
        <v>98.93955461293743</v>
      </c>
      <c r="E18" s="15">
        <f t="shared" si="14"/>
        <v>100</v>
      </c>
      <c r="F18" s="15">
        <f t="shared" si="14"/>
        <v>83.77518557794274</v>
      </c>
      <c r="G18" s="15">
        <f t="shared" si="14"/>
        <v>86.95652173913044</v>
      </c>
      <c r="H18" s="15">
        <f t="shared" si="14"/>
        <v>61.78154825026512</v>
      </c>
      <c r="I18" s="15">
        <f t="shared" si="14"/>
        <v>66.72322375397668</v>
      </c>
      <c r="J18" s="15">
        <f t="shared" si="14"/>
        <v>82.99045599151644</v>
      </c>
      <c r="K18" s="15">
        <f t="shared" si="14"/>
        <v>74.18875927889714</v>
      </c>
      <c r="L18" s="15">
        <f t="shared" si="14"/>
        <v>87.38069989395547</v>
      </c>
      <c r="M18" s="15">
        <f t="shared" si="14"/>
        <v>48.78048780487805</v>
      </c>
      <c r="O18" s="23">
        <f aca="true" t="shared" si="15" ref="O18:Y18">SUM(O4:O17)</f>
        <v>357</v>
      </c>
      <c r="P18" s="23">
        <f t="shared" si="15"/>
        <v>466.5</v>
      </c>
      <c r="Q18" s="23">
        <f t="shared" si="15"/>
        <v>471.5</v>
      </c>
      <c r="R18" s="23">
        <f t="shared" si="15"/>
        <v>395</v>
      </c>
      <c r="S18" s="23">
        <f t="shared" si="15"/>
        <v>410</v>
      </c>
      <c r="T18" s="23">
        <f t="shared" si="15"/>
        <v>291.3</v>
      </c>
      <c r="U18" s="23">
        <f t="shared" si="15"/>
        <v>314.6</v>
      </c>
      <c r="V18" s="23">
        <f t="shared" si="15"/>
        <v>391.3</v>
      </c>
      <c r="W18" s="23">
        <f t="shared" si="15"/>
        <v>349.8</v>
      </c>
      <c r="X18" s="23">
        <f t="shared" si="15"/>
        <v>412</v>
      </c>
      <c r="Y18" s="23">
        <f t="shared" si="15"/>
        <v>230</v>
      </c>
    </row>
    <row r="19" ht="15.75"/>
    <row r="20" ht="15.75">
      <c r="A20" s="9" t="s">
        <v>15</v>
      </c>
    </row>
    <row r="21" ht="12.75">
      <c r="A21" s="3" t="s">
        <v>14</v>
      </c>
    </row>
    <row r="22" ht="15" customHeight="1">
      <c r="A22" s="3" t="s">
        <v>17</v>
      </c>
    </row>
    <row r="23" ht="38.25">
      <c r="A23" s="3" t="s">
        <v>18</v>
      </c>
    </row>
    <row r="24" ht="25.5">
      <c r="A24" s="3" t="s">
        <v>19</v>
      </c>
    </row>
  </sheetData>
  <hyperlinks>
    <hyperlink ref="E3" r:id="rId1" display="Picture"/>
    <hyperlink ref="J3" r:id="rId2" display="Picture"/>
    <hyperlink ref="K3" r:id="rId3" display="Description"/>
  </hyperlinks>
  <printOptions/>
  <pageMargins left="0.75" right="0.75" top="1" bottom="1" header="0.5" footer="0.5"/>
  <pageSetup horizontalDpi="600" verticalDpi="600" orientation="portrait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Daoust</cp:lastModifiedBy>
  <dcterms:created xsi:type="dcterms:W3CDTF">1996-10-14T23:33:28Z</dcterms:created>
  <dcterms:modified xsi:type="dcterms:W3CDTF">2005-11-10T03:20:41Z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